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960" yWindow="435" windowWidth="14595" windowHeight="12045"/>
  </bookViews>
  <sheets>
    <sheet name="Лист 1" sheetId="28" r:id="rId1"/>
  </sheets>
  <definedNames>
    <definedName name="_xlnm.Print_Area" localSheetId="0">'Лист 1'!$A$1:$N$59</definedName>
  </definedNames>
  <calcPr calcId="124519"/>
</workbook>
</file>

<file path=xl/calcChain.xml><?xml version="1.0" encoding="utf-8"?>
<calcChain xmlns="http://schemas.openxmlformats.org/spreadsheetml/2006/main">
  <c r="H36" i="28"/>
  <c r="H35"/>
  <c r="H27"/>
  <c r="H28"/>
  <c r="H31"/>
  <c r="I21"/>
  <c r="H33" l="1"/>
  <c r="K34"/>
  <c r="L34"/>
  <c r="M34"/>
  <c r="K29"/>
  <c r="L29"/>
  <c r="M29"/>
  <c r="H34"/>
  <c r="H39"/>
  <c r="I17"/>
  <c r="J17"/>
  <c r="K17"/>
  <c r="L17"/>
  <c r="M17"/>
  <c r="H17"/>
  <c r="I25"/>
  <c r="J25"/>
  <c r="K25"/>
  <c r="L25"/>
  <c r="M25"/>
  <c r="I24"/>
  <c r="J24"/>
  <c r="K24"/>
  <c r="L24"/>
  <c r="M24"/>
  <c r="I23"/>
  <c r="J23"/>
  <c r="K23"/>
  <c r="L23"/>
  <c r="M23"/>
  <c r="I22"/>
  <c r="J22"/>
  <c r="K22"/>
  <c r="L22"/>
  <c r="M22"/>
  <c r="J21"/>
  <c r="K21"/>
  <c r="L21"/>
  <c r="M21"/>
  <c r="I20"/>
  <c r="J20"/>
  <c r="K20"/>
  <c r="L20"/>
  <c r="M20"/>
  <c r="I19"/>
  <c r="J19"/>
  <c r="K19"/>
  <c r="L19"/>
  <c r="M19"/>
  <c r="L16" l="1"/>
  <c r="K16"/>
  <c r="J16"/>
  <c r="M16"/>
  <c r="I16"/>
  <c r="H25"/>
  <c r="H24"/>
  <c r="H23"/>
  <c r="H22"/>
  <c r="H19"/>
  <c r="H20"/>
  <c r="H21"/>
  <c r="I41"/>
  <c r="J41"/>
  <c r="K41"/>
  <c r="L41"/>
  <c r="M41"/>
  <c r="H41"/>
  <c r="H16" l="1"/>
  <c r="I26"/>
  <c r="J26"/>
  <c r="K26"/>
  <c r="L26"/>
  <c r="M26"/>
  <c r="H26"/>
  <c r="M39"/>
  <c r="L39"/>
  <c r="K39"/>
  <c r="J39"/>
  <c r="I39"/>
  <c r="J34"/>
  <c r="M32"/>
  <c r="L32"/>
  <c r="K32"/>
  <c r="J32"/>
  <c r="H32"/>
  <c r="J29"/>
  <c r="I29"/>
  <c r="H29"/>
  <c r="H18" l="1"/>
  <c r="J18"/>
  <c r="K18"/>
  <c r="L18"/>
  <c r="M18"/>
  <c r="I18"/>
  <c r="I32"/>
  <c r="I34"/>
</calcChain>
</file>

<file path=xl/sharedStrings.xml><?xml version="1.0" encoding="utf-8"?>
<sst xmlns="http://schemas.openxmlformats.org/spreadsheetml/2006/main" count="167" uniqueCount="100">
  <si>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</si>
  <si>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</si>
  <si>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</si>
  <si>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</si>
  <si>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</si>
  <si>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</si>
  <si>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</si>
  <si>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X</t>
  </si>
  <si>
    <t xml:space="preserve">Основное мероприятие 1 </t>
  </si>
  <si>
    <t xml:space="preserve">Осуществление муниципальных функций в финансовой сфере </t>
  </si>
  <si>
    <t>х</t>
  </si>
  <si>
    <t>Резервный фонд органов исполнительной власти местного самоуправления</t>
  </si>
  <si>
    <t>Органы местного самоуправления</t>
  </si>
  <si>
    <t>Управление финансов и экономики</t>
  </si>
  <si>
    <t xml:space="preserve">Основное мероприятие 2 </t>
  </si>
  <si>
    <t>Выравнивание бюджетной обеспеченности и обеспечение сбалансированности бюджетов муниципальных образований Усть-Абаканского района</t>
  </si>
  <si>
    <t>Дотации на выравнивание бюджетной обеспеченности поселений</t>
  </si>
  <si>
    <t>Иные межбюджетные трансферты на поддержку мер по обеспечению сбалансированности бюджетов поселений</t>
  </si>
  <si>
    <t>Основное мероприятие 3</t>
  </si>
  <si>
    <t>Реализация государственной политики в сфере государственных закупок</t>
  </si>
  <si>
    <t>Обеспечение деятельности подведомственных учреждений (обеспечение деятельности МКУ "Усть-Абаканская районная правовая служба")</t>
  </si>
  <si>
    <t>Основное мероприятие 4</t>
  </si>
  <si>
    <t>Финансовое обеспечение переданных полномочий</t>
  </si>
  <si>
    <t>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</si>
  <si>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</si>
  <si>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</si>
  <si>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Основное мероприятие 5</t>
  </si>
  <si>
    <t>Своевременное исполнение долговых обязательств</t>
  </si>
  <si>
    <t>Процентные платежи за обслуживание государственных займов и кредитов</t>
  </si>
  <si>
    <t>Основное мероприятие 6</t>
  </si>
  <si>
    <t>Повышение эффективности деятельности органов местного самоуправления</t>
  </si>
  <si>
    <t>Управление образования</t>
  </si>
  <si>
    <t>Управление имущественных отношений</t>
  </si>
  <si>
    <t>Управление землепользования</t>
  </si>
  <si>
    <t>0111</t>
  </si>
  <si>
    <t>0106</t>
  </si>
  <si>
    <t>0113</t>
  </si>
  <si>
    <t>0705</t>
  </si>
  <si>
    <t>Обеспечение деятельности МКУ "Усть-Абаканская районная правовая служба"</t>
  </si>
  <si>
    <t xml:space="preserve">Управление ЖКХ и строительства </t>
  </si>
  <si>
    <t>Заместитель Главы администрации Усть-Абаканского района по финансам и экономике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</si>
  <si>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 xml:space="preserve">Н.А. Потылицына </t>
  </si>
  <si>
    <t>Оосновные направления реализации</t>
  </si>
  <si>
    <t xml:space="preserve">Наименование муниципальной программы, основные мероприятия </t>
  </si>
  <si>
    <t>0104</t>
  </si>
  <si>
    <t>«Повышение эффективности управления муниципальными финансами Усть-Абаканского района»</t>
  </si>
  <si>
    <t>Дополнительное профессиональное образование муниципальных служащих и глав муниципальных образований (софинансирование)</t>
  </si>
  <si>
    <t>42007 S1178</t>
  </si>
  <si>
    <t>Дополнительное профессиональное образование муниципальных служащих и глав муниципальных образований</t>
  </si>
  <si>
    <t>42007 71178</t>
  </si>
  <si>
    <t>42001 00000</t>
  </si>
  <si>
    <t>Объемы бюджетных ассигнований по годам, рублей</t>
  </si>
  <si>
    <t>Обеспечение деятельности финансового органа</t>
  </si>
  <si>
    <t xml:space="preserve">                                                               </t>
  </si>
  <si>
    <t xml:space="preserve">Формирование резервного фонда органов местного самоуправления    </t>
  </si>
  <si>
    <t xml:space="preserve">Дотации на выравнивание бюджетной обеспеченности поселений.    </t>
  </si>
  <si>
    <t>Иные межбюджетные трансферты на поддержку мер по обеспечению сбалансированности бюджетов поселений.</t>
  </si>
  <si>
    <t xml:space="preserve">Статус,                                             № п/п </t>
  </si>
  <si>
    <t>Мероприятие 1.1.</t>
  </si>
  <si>
    <t>Мероприятие 3.1.</t>
  </si>
  <si>
    <t>Мероприятие 2.2.</t>
  </si>
  <si>
    <t>Мероприятие 2.1.</t>
  </si>
  <si>
    <t>Мероприятие 1.2.</t>
  </si>
  <si>
    <t>Мероприятие 4.1.</t>
  </si>
  <si>
    <t>Мероприятие 4.2.</t>
  </si>
  <si>
    <t>Мероприятие 4.3.</t>
  </si>
  <si>
    <t>Мероприятие 5.1.</t>
  </si>
  <si>
    <t>Мероприятие 6.1.</t>
  </si>
  <si>
    <t xml:space="preserve">УКМПСТ </t>
  </si>
  <si>
    <t>УКМПСТ</t>
  </si>
  <si>
    <t>Администрация района</t>
  </si>
  <si>
    <t>Управление финансов и экономики (Республиканский бюджет РХ)</t>
  </si>
  <si>
    <t>РЕСУРСНОЕ ОБЕСПЕЧЕНИЕ</t>
  </si>
  <si>
    <t>реализации муниципальной программы</t>
  </si>
  <si>
    <t xml:space="preserve">Управление финансов и экономики (Республиканский бюджет РХ)                                   </t>
  </si>
  <si>
    <t>Администрация района                     (Республиканский бюджет РХ)</t>
  </si>
  <si>
    <t>Администрация района                  (Республиканский бюджет РХ)</t>
  </si>
  <si>
    <t>Администрация района (Республиканский бюджет РХ)</t>
  </si>
  <si>
    <t>Управление образования  (Республиканский бюджет РХ)</t>
  </si>
  <si>
    <t xml:space="preserve">УКМПСТ (Республиканский бюджет РХ) </t>
  </si>
  <si>
    <t>Управление ЖКХ и строительства  (Республиканский бюджет РХ)</t>
  </si>
  <si>
    <t>Управление финансов и экономики   (Республиканский бюджет РХ)</t>
  </si>
  <si>
    <t>Управление имущественных отношений  (Республиканский бюджет РХ)</t>
  </si>
  <si>
    <t>Управление землепользования  (Республиканский бюджет РХ)</t>
  </si>
  <si>
    <t>Мероприятие 6.2.</t>
  </si>
  <si>
    <t xml:space="preserve">1. Повышение квалификации  муниципальных служащих администрации Усть-Абаканского района и поселений Усть-Абаканского района;                                                                                   2. Переподготовка лиц, замещающих муниципальные должности (Глав сель/поссоветов)                               </t>
  </si>
  <si>
    <t>Республиканский бюджет Республики Хакасия</t>
  </si>
  <si>
    <t xml:space="preserve">Районный бюджет </t>
  </si>
  <si>
    <t>Всего по муниципальной программе,                                                             в том числе:</t>
  </si>
  <si>
    <t>Приложение 3</t>
  </si>
  <si>
    <t>к текстовой части муниципальной программы</t>
  </si>
  <si>
    <t xml:space="preserve">Субвенции на осуществление государственных полномочий по образованию и обеспечению деятельности комиссий по делам несовершеннолетних и защите их прав.  </t>
  </si>
  <si>
    <t xml:space="preserve">Субвенции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        </t>
  </si>
  <si>
    <t xml:space="preserve"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                      </t>
  </si>
  <si>
    <t>Приложение</t>
  </si>
  <si>
    <t>к постановлению администрации</t>
  </si>
  <si>
    <t xml:space="preserve">Усть-Абаканского района </t>
  </si>
  <si>
    <t>«</t>
  </si>
  <si>
    <t>»</t>
  </si>
  <si>
    <t>от 06.12. 2022    № 1352 - п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</si>
</sst>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4" fillId="2" borderId="0" xfId="0" applyFont="1" applyFill="1" applyAlignment="1"/>
    <xf numFmtId="0" fontId="4" fillId="2" borderId="0" xfId="0" applyFont="1" applyFill="1"/>
    <xf numFmtId="49" fontId="4" fillId="2" borderId="0" xfId="0" applyNumberFormat="1" applyFont="1" applyFill="1"/>
    <xf numFmtId="4" fontId="4" fillId="2" borderId="0" xfId="0" applyNumberFormat="1" applyFont="1" applyFill="1"/>
    <xf numFmtId="0" fontId="4" fillId="2" borderId="0" xfId="0" applyFont="1" applyFill="1" applyAlignment="1">
      <alignment horizontal="center" vertical="top"/>
    </xf>
    <xf numFmtId="0" fontId="2" fillId="2" borderId="0" xfId="0" applyFont="1" applyFill="1"/>
    <xf numFmtId="0" fontId="1" fillId="2" borderId="0" xfId="0" applyFont="1" applyFill="1"/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top" wrapText="1"/>
    </xf>
    <xf numFmtId="4" fontId="7" fillId="2" borderId="0" xfId="0" applyNumberFormat="1" applyFont="1" applyFill="1" applyAlignment="1">
      <alignment vertical="top" wrapText="1"/>
    </xf>
    <xf numFmtId="4" fontId="8" fillId="0" borderId="0" xfId="0" applyNumberFormat="1" applyFont="1" applyAlignment="1">
      <alignment horizontal="right"/>
    </xf>
    <xf numFmtId="4" fontId="7" fillId="2" borderId="0" xfId="0" applyNumberFormat="1" applyFont="1" applyFill="1" applyAlignment="1">
      <alignment horizontal="right"/>
    </xf>
    <xf numFmtId="4" fontId="5" fillId="2" borderId="0" xfId="0" applyNumberFormat="1" applyFont="1" applyFill="1"/>
    <xf numFmtId="2" fontId="4" fillId="2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/>
    <xf numFmtId="4" fontId="1" fillId="0" borderId="0" xfId="0" applyNumberFormat="1" applyFont="1" applyFill="1" applyBorder="1" applyAlignment="1">
      <alignment horizontal="center" vertical="top" wrapText="1"/>
    </xf>
    <xf numFmtId="4" fontId="7" fillId="0" borderId="0" xfId="0" applyNumberFormat="1" applyFont="1" applyFill="1" applyAlignment="1">
      <alignment horizontal="right"/>
    </xf>
    <xf numFmtId="4" fontId="5" fillId="0" borderId="0" xfId="0" applyNumberFormat="1" applyFont="1" applyFill="1"/>
    <xf numFmtId="4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 vertical="top"/>
    </xf>
    <xf numFmtId="49" fontId="1" fillId="2" borderId="0" xfId="0" applyNumberFormat="1" applyFont="1" applyFill="1"/>
    <xf numFmtId="4" fontId="1" fillId="2" borderId="0" xfId="0" applyNumberFormat="1" applyFont="1" applyFill="1"/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" fontId="7" fillId="2" borderId="1" xfId="0" applyNumberFormat="1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top" wrapText="1"/>
    </xf>
    <xf numFmtId="49" fontId="11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13" fillId="2" borderId="1" xfId="0" applyNumberFormat="1" applyFont="1" applyFill="1" applyBorder="1" applyAlignment="1">
      <alignment horizontal="right"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0" fontId="5" fillId="2" borderId="0" xfId="0" applyFont="1" applyFill="1" applyAlignment="1"/>
    <xf numFmtId="0" fontId="7" fillId="0" borderId="1" xfId="0" applyFont="1" applyFill="1" applyBorder="1" applyAlignment="1">
      <alignment vertical="top" wrapText="1"/>
    </xf>
    <xf numFmtId="0" fontId="14" fillId="3" borderId="0" xfId="0" applyFont="1" applyFill="1"/>
    <xf numFmtId="49" fontId="14" fillId="3" borderId="0" xfId="0" applyNumberFormat="1" applyFont="1" applyFill="1"/>
    <xf numFmtId="0" fontId="14" fillId="0" borderId="0" xfId="0" applyFont="1"/>
    <xf numFmtId="0" fontId="16" fillId="2" borderId="0" xfId="0" applyFont="1" applyFill="1"/>
    <xf numFmtId="0" fontId="16" fillId="2" borderId="0" xfId="0" applyFont="1" applyFill="1" applyAlignment="1">
      <alignment horizontal="center" vertical="top"/>
    </xf>
    <xf numFmtId="49" fontId="16" fillId="2" borderId="0" xfId="0" applyNumberFormat="1" applyFont="1" applyFill="1"/>
    <xf numFmtId="4" fontId="16" fillId="2" borderId="0" xfId="0" applyNumberFormat="1" applyFont="1" applyFill="1"/>
    <xf numFmtId="0" fontId="16" fillId="2" borderId="0" xfId="0" applyFont="1" applyFill="1" applyAlignment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Border="1" applyAlignment="1">
      <alignment horizontal="right" vertical="top" wrapText="1"/>
    </xf>
    <xf numFmtId="0" fontId="15" fillId="3" borderId="0" xfId="0" applyFont="1" applyFill="1" applyBorder="1" applyAlignment="1"/>
    <xf numFmtId="4" fontId="7" fillId="0" borderId="5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/>
    </xf>
    <xf numFmtId="3" fontId="6" fillId="2" borderId="0" xfId="0" applyNumberFormat="1" applyFont="1" applyFill="1" applyAlignment="1">
      <alignment horizontal="center" wrapText="1"/>
    </xf>
    <xf numFmtId="3" fontId="6" fillId="2" borderId="0" xfId="0" applyNumberFormat="1" applyFont="1" applyFill="1" applyAlignment="1">
      <alignment horizontal="center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/>
    </xf>
    <xf numFmtId="0" fontId="7" fillId="2" borderId="4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left" vertical="top" wrapText="1"/>
    </xf>
    <xf numFmtId="0" fontId="9" fillId="2" borderId="1" xfId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/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59"/>
  <sheetViews>
    <sheetView tabSelected="1" workbookViewId="0">
      <selection activeCell="M16" sqref="M16"/>
    </sheetView>
  </sheetViews>
  <sheetFormatPr defaultColWidth="9.140625" defaultRowHeight="12.75"/>
  <cols>
    <col min="1" max="1" width="18.42578125" style="1" customWidth="1"/>
    <col min="2" max="2" width="33.42578125" style="2" customWidth="1"/>
    <col min="3" max="3" width="25.140625" style="2" customWidth="1"/>
    <col min="4" max="4" width="9.140625" style="5" hidden="1" customWidth="1"/>
    <col min="5" max="5" width="9.140625" style="3" hidden="1" customWidth="1"/>
    <col min="6" max="6" width="15" style="3" hidden="1" customWidth="1"/>
    <col min="7" max="7" width="14.5703125" style="2" hidden="1" customWidth="1"/>
    <col min="8" max="11" width="17.7109375" style="4" bestFit="1" customWidth="1"/>
    <col min="12" max="12" width="18.42578125" style="4" customWidth="1"/>
    <col min="13" max="13" width="17.7109375" style="23" bestFit="1" customWidth="1"/>
    <col min="14" max="14" width="35.42578125" style="2" customWidth="1"/>
    <col min="15" max="15" width="16.140625" style="2" customWidth="1"/>
    <col min="16" max="16384" width="9.140625" style="2"/>
  </cols>
  <sheetData>
    <row r="1" spans="1:63" customFormat="1" ht="18.75" customHeight="1">
      <c r="A1" s="60"/>
      <c r="B1" s="60"/>
      <c r="C1" s="60"/>
      <c r="D1" s="60"/>
      <c r="E1" s="61"/>
      <c r="F1" s="60"/>
      <c r="G1" s="60"/>
      <c r="H1" s="60"/>
      <c r="I1" s="60"/>
      <c r="J1" s="60"/>
      <c r="K1" s="62"/>
      <c r="L1" s="71" t="s">
        <v>94</v>
      </c>
      <c r="M1" s="71"/>
      <c r="N1" s="71"/>
      <c r="O1" s="71"/>
      <c r="P1" s="2"/>
      <c r="Q1" s="2"/>
      <c r="R1" s="2"/>
      <c r="S1" s="2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</row>
    <row r="2" spans="1:63" customFormat="1" ht="18.75" customHeight="1">
      <c r="A2" s="60"/>
      <c r="B2" s="60"/>
      <c r="C2" s="60"/>
      <c r="D2" s="60"/>
      <c r="E2" s="61"/>
      <c r="F2" s="60"/>
      <c r="G2" s="60"/>
      <c r="H2" s="60"/>
      <c r="I2" s="60"/>
      <c r="J2" s="60"/>
      <c r="K2" s="62"/>
      <c r="L2" s="71" t="s">
        <v>95</v>
      </c>
      <c r="M2" s="71"/>
      <c r="N2" s="71"/>
      <c r="O2" s="71"/>
      <c r="P2" s="2"/>
      <c r="Q2" s="2"/>
      <c r="R2" s="2"/>
      <c r="S2" s="2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</row>
    <row r="3" spans="1:63" customFormat="1" ht="18.75" customHeight="1">
      <c r="A3" s="60"/>
      <c r="B3" s="60"/>
      <c r="C3" s="60"/>
      <c r="D3" s="60"/>
      <c r="E3" s="61"/>
      <c r="F3" s="60"/>
      <c r="G3" s="60"/>
      <c r="H3" s="60"/>
      <c r="I3" s="60"/>
      <c r="J3" s="60"/>
      <c r="K3" s="62"/>
      <c r="L3" s="71" t="s">
        <v>96</v>
      </c>
      <c r="M3" s="71"/>
      <c r="N3" s="71"/>
      <c r="O3" s="71"/>
      <c r="P3" s="2"/>
      <c r="Q3" s="2"/>
      <c r="R3" s="2"/>
      <c r="S3" s="2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</row>
    <row r="4" spans="1:63" customFormat="1" ht="18.75" customHeight="1">
      <c r="A4" s="60"/>
      <c r="B4" s="60"/>
      <c r="C4" s="60"/>
      <c r="D4" s="60"/>
      <c r="E4" s="61"/>
      <c r="F4" s="60"/>
      <c r="G4" s="60"/>
      <c r="H4" s="60"/>
      <c r="I4" s="60"/>
      <c r="J4" s="60"/>
      <c r="K4" s="62"/>
      <c r="L4" s="71" t="s">
        <v>99</v>
      </c>
      <c r="M4" s="71"/>
      <c r="N4" s="71"/>
      <c r="O4" s="71"/>
      <c r="P4" s="2"/>
      <c r="Q4" s="2"/>
      <c r="R4" s="2"/>
      <c r="S4" s="2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</row>
    <row r="5" spans="1:63" ht="19.5" customHeight="1"/>
    <row r="6" spans="1:63" ht="18.75">
      <c r="A6" s="58" t="s">
        <v>97</v>
      </c>
      <c r="B6" s="63"/>
      <c r="C6" s="63"/>
      <c r="D6" s="64"/>
      <c r="E6" s="65"/>
      <c r="F6" s="65"/>
      <c r="G6" s="63"/>
      <c r="H6" s="66"/>
      <c r="I6" s="66"/>
      <c r="J6" s="66"/>
      <c r="K6" s="66"/>
      <c r="L6" s="75" t="s">
        <v>89</v>
      </c>
      <c r="M6" s="75"/>
      <c r="N6" s="75"/>
      <c r="O6" s="4"/>
    </row>
    <row r="7" spans="1:63" ht="18.75">
      <c r="A7" s="67"/>
      <c r="B7" s="63"/>
      <c r="C7" s="63"/>
      <c r="D7" s="64"/>
      <c r="E7" s="65"/>
      <c r="F7" s="65"/>
      <c r="G7" s="63"/>
      <c r="H7" s="66"/>
      <c r="I7" s="66"/>
      <c r="J7" s="66"/>
      <c r="K7" s="66"/>
      <c r="L7" s="68" t="s">
        <v>90</v>
      </c>
      <c r="M7" s="68"/>
      <c r="N7" s="68"/>
      <c r="O7" s="4"/>
    </row>
    <row r="8" spans="1:63" ht="35.25" customHeight="1">
      <c r="A8" s="67"/>
      <c r="B8" s="63"/>
      <c r="C8" s="63"/>
      <c r="D8" s="64"/>
      <c r="E8" s="65"/>
      <c r="F8" s="65"/>
      <c r="G8" s="63"/>
      <c r="H8" s="66"/>
      <c r="I8" s="66"/>
      <c r="J8" s="66"/>
      <c r="K8" s="66"/>
      <c r="L8" s="76" t="s">
        <v>45</v>
      </c>
      <c r="M8" s="76"/>
      <c r="N8" s="76"/>
      <c r="O8" s="4"/>
    </row>
    <row r="9" spans="1:63" ht="18" customHeight="1">
      <c r="A9" s="67"/>
      <c r="B9" s="63"/>
      <c r="C9" s="63"/>
      <c r="D9" s="64"/>
      <c r="E9" s="65"/>
      <c r="F9" s="65"/>
      <c r="G9" s="63"/>
      <c r="H9" s="66"/>
      <c r="I9" s="66"/>
      <c r="J9" s="66"/>
      <c r="K9" s="66"/>
      <c r="L9" s="69"/>
      <c r="M9" s="69"/>
      <c r="N9" s="69"/>
      <c r="O9" s="4"/>
    </row>
    <row r="10" spans="1:63" ht="21.75" customHeight="1">
      <c r="A10" s="77" t="s">
        <v>72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63" ht="18.75">
      <c r="A11" s="78" t="s">
        <v>73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</row>
    <row r="12" spans="1:63" ht="18" customHeight="1"/>
    <row r="13" spans="1:63" ht="15.75">
      <c r="A13" s="93" t="s">
        <v>57</v>
      </c>
      <c r="B13" s="87" t="s">
        <v>43</v>
      </c>
      <c r="C13" s="87" t="s">
        <v>0</v>
      </c>
      <c r="D13" s="91" t="s">
        <v>1</v>
      </c>
      <c r="E13" s="91"/>
      <c r="F13" s="91"/>
      <c r="G13" s="91"/>
      <c r="H13" s="72" t="s">
        <v>51</v>
      </c>
      <c r="I13" s="73"/>
      <c r="J13" s="73"/>
      <c r="K13" s="73"/>
      <c r="L13" s="73"/>
      <c r="M13" s="73"/>
      <c r="N13" s="87" t="s">
        <v>42</v>
      </c>
    </row>
    <row r="14" spans="1:63" ht="39.75" customHeight="1">
      <c r="A14" s="94"/>
      <c r="B14" s="87"/>
      <c r="C14" s="87"/>
      <c r="D14" s="22" t="s">
        <v>2</v>
      </c>
      <c r="E14" s="14" t="s">
        <v>3</v>
      </c>
      <c r="F14" s="14" t="s">
        <v>4</v>
      </c>
      <c r="G14" s="22" t="s">
        <v>5</v>
      </c>
      <c r="H14" s="15">
        <v>2022</v>
      </c>
      <c r="I14" s="15">
        <v>2023</v>
      </c>
      <c r="J14" s="15">
        <v>2024</v>
      </c>
      <c r="K14" s="15">
        <v>2025</v>
      </c>
      <c r="L14" s="15">
        <v>2026</v>
      </c>
      <c r="M14" s="15">
        <v>2027</v>
      </c>
      <c r="N14" s="87"/>
    </row>
    <row r="15" spans="1:63" ht="15.75">
      <c r="A15" s="32">
        <v>1</v>
      </c>
      <c r="B15" s="32">
        <v>2</v>
      </c>
      <c r="C15" s="32">
        <v>3</v>
      </c>
      <c r="D15" s="32">
        <v>4</v>
      </c>
      <c r="E15" s="33">
        <v>5</v>
      </c>
      <c r="F15" s="33">
        <v>6</v>
      </c>
      <c r="G15" s="32">
        <v>7</v>
      </c>
      <c r="H15" s="34">
        <v>4</v>
      </c>
      <c r="I15" s="34">
        <v>5</v>
      </c>
      <c r="J15" s="34">
        <v>6</v>
      </c>
      <c r="K15" s="34">
        <v>7</v>
      </c>
      <c r="L15" s="34">
        <v>8</v>
      </c>
      <c r="M15" s="35">
        <v>9</v>
      </c>
      <c r="N15" s="32">
        <v>10</v>
      </c>
      <c r="O15" s="4"/>
    </row>
    <row r="16" spans="1:63" ht="63">
      <c r="A16" s="88" t="s">
        <v>6</v>
      </c>
      <c r="B16" s="88" t="s">
        <v>45</v>
      </c>
      <c r="C16" s="36" t="s">
        <v>88</v>
      </c>
      <c r="D16" s="37" t="s">
        <v>7</v>
      </c>
      <c r="E16" s="38" t="s">
        <v>7</v>
      </c>
      <c r="F16" s="38" t="s">
        <v>7</v>
      </c>
      <c r="G16" s="37" t="s">
        <v>7</v>
      </c>
      <c r="H16" s="50">
        <f>SUM(H19:H25)</f>
        <v>151612231</v>
      </c>
      <c r="I16" s="50">
        <f t="shared" ref="I16:M16" si="0">SUM(I19:I25)</f>
        <v>132737740</v>
      </c>
      <c r="J16" s="50">
        <f t="shared" si="0"/>
        <v>132737740</v>
      </c>
      <c r="K16" s="50">
        <f t="shared" si="0"/>
        <v>132516740</v>
      </c>
      <c r="L16" s="50">
        <f t="shared" si="0"/>
        <v>132516740</v>
      </c>
      <c r="M16" s="50">
        <f t="shared" si="0"/>
        <v>132516740</v>
      </c>
      <c r="N16" s="89"/>
      <c r="O16" s="21"/>
    </row>
    <row r="17" spans="1:15" ht="47.25">
      <c r="A17" s="88"/>
      <c r="B17" s="88"/>
      <c r="C17" s="28" t="s">
        <v>86</v>
      </c>
      <c r="D17" s="32"/>
      <c r="E17" s="33"/>
      <c r="F17" s="33"/>
      <c r="G17" s="27"/>
      <c r="H17" s="51">
        <f>H35+H36+H37+H38+H42+H43+H44+H45+H46+H47+H48+H30</f>
        <v>111119600</v>
      </c>
      <c r="I17" s="51">
        <f t="shared" ref="I17:M17" si="1">I35+I36+I37+I38+I42+I43+I44+I45+I46+I47+I48+I30</f>
        <v>111033000</v>
      </c>
      <c r="J17" s="51">
        <f t="shared" si="1"/>
        <v>111033000</v>
      </c>
      <c r="K17" s="51">
        <f t="shared" si="1"/>
        <v>110812000</v>
      </c>
      <c r="L17" s="51">
        <f t="shared" si="1"/>
        <v>110812000</v>
      </c>
      <c r="M17" s="51">
        <f t="shared" si="1"/>
        <v>110812000</v>
      </c>
      <c r="N17" s="89"/>
      <c r="O17" s="4"/>
    </row>
    <row r="18" spans="1:15" ht="25.5" customHeight="1">
      <c r="A18" s="88"/>
      <c r="B18" s="88"/>
      <c r="C18" s="28" t="s">
        <v>87</v>
      </c>
      <c r="D18" s="32"/>
      <c r="E18" s="33"/>
      <c r="F18" s="33"/>
      <c r="G18" s="27"/>
      <c r="H18" s="51">
        <f>H26+H31+H32+H39+H49+H50+H51+H52+H53+H54+H55</f>
        <v>40492631</v>
      </c>
      <c r="I18" s="51">
        <f t="shared" ref="I18:M18" si="2">I26+I31+I32+I39+I49+I50+I51+I52+I53+I54+I55</f>
        <v>21704740</v>
      </c>
      <c r="J18" s="51">
        <f t="shared" si="2"/>
        <v>21704740</v>
      </c>
      <c r="K18" s="51">
        <f t="shared" si="2"/>
        <v>21704740</v>
      </c>
      <c r="L18" s="51">
        <f t="shared" si="2"/>
        <v>21704740</v>
      </c>
      <c r="M18" s="51">
        <f t="shared" si="2"/>
        <v>21704740</v>
      </c>
      <c r="N18" s="89"/>
      <c r="O18" s="4"/>
    </row>
    <row r="19" spans="1:15" ht="31.5">
      <c r="A19" s="88"/>
      <c r="B19" s="88"/>
      <c r="C19" s="28" t="s">
        <v>13</v>
      </c>
      <c r="D19" s="39">
        <v>911</v>
      </c>
      <c r="E19" s="33" t="s">
        <v>7</v>
      </c>
      <c r="F19" s="33" t="s">
        <v>7</v>
      </c>
      <c r="G19" s="32" t="s">
        <v>7</v>
      </c>
      <c r="H19" s="51">
        <f>H27+H30+H31+H38+H40+H46+H53</f>
        <v>138052065</v>
      </c>
      <c r="I19" s="51">
        <f t="shared" ref="I19:M19" si="3">I27+I30+I31+I38+I40+I46+I53</f>
        <v>122429065</v>
      </c>
      <c r="J19" s="51">
        <f t="shared" si="3"/>
        <v>122429065</v>
      </c>
      <c r="K19" s="51">
        <f t="shared" si="3"/>
        <v>122400065</v>
      </c>
      <c r="L19" s="51">
        <f t="shared" si="3"/>
        <v>122400065</v>
      </c>
      <c r="M19" s="51">
        <f t="shared" si="3"/>
        <v>122400065</v>
      </c>
      <c r="N19" s="89"/>
    </row>
    <row r="20" spans="1:15" ht="15.75" customHeight="1">
      <c r="A20" s="88"/>
      <c r="B20" s="88"/>
      <c r="C20" s="28" t="s">
        <v>70</v>
      </c>
      <c r="D20" s="39">
        <v>902</v>
      </c>
      <c r="E20" s="33" t="s">
        <v>7</v>
      </c>
      <c r="F20" s="33" t="s">
        <v>7</v>
      </c>
      <c r="G20" s="32" t="s">
        <v>7</v>
      </c>
      <c r="H20" s="51">
        <f>H28+H33+H35+H36+H37+H42+H49</f>
        <v>13444826</v>
      </c>
      <c r="I20" s="51">
        <f t="shared" ref="I20:M20" si="4">I28+I33+I35+I36+I37+I42+I49</f>
        <v>10193335</v>
      </c>
      <c r="J20" s="51">
        <f t="shared" si="4"/>
        <v>10193335</v>
      </c>
      <c r="K20" s="51">
        <f t="shared" si="4"/>
        <v>10113735</v>
      </c>
      <c r="L20" s="51">
        <f t="shared" si="4"/>
        <v>10113735</v>
      </c>
      <c r="M20" s="51">
        <f t="shared" si="4"/>
        <v>10113735</v>
      </c>
      <c r="N20" s="89"/>
    </row>
    <row r="21" spans="1:15" ht="31.5">
      <c r="A21" s="88"/>
      <c r="B21" s="88"/>
      <c r="C21" s="28" t="s">
        <v>31</v>
      </c>
      <c r="D21" s="39">
        <v>904</v>
      </c>
      <c r="E21" s="33" t="s">
        <v>7</v>
      </c>
      <c r="F21" s="33" t="s">
        <v>7</v>
      </c>
      <c r="G21" s="32" t="s">
        <v>7</v>
      </c>
      <c r="H21" s="51">
        <f>H43+H50</f>
        <v>49750</v>
      </c>
      <c r="I21" s="51">
        <f>I43+I50</f>
        <v>49750</v>
      </c>
      <c r="J21" s="51">
        <f t="shared" ref="J21:M21" si="5">J43+J50</f>
        <v>49750</v>
      </c>
      <c r="K21" s="51">
        <f t="shared" si="5"/>
        <v>1250</v>
      </c>
      <c r="L21" s="51">
        <f t="shared" si="5"/>
        <v>1250</v>
      </c>
      <c r="M21" s="51">
        <f t="shared" si="5"/>
        <v>1250</v>
      </c>
      <c r="N21" s="89"/>
      <c r="O21" s="21"/>
    </row>
    <row r="22" spans="1:15" ht="18" customHeight="1">
      <c r="A22" s="88"/>
      <c r="B22" s="88"/>
      <c r="C22" s="28" t="s">
        <v>68</v>
      </c>
      <c r="D22" s="39">
        <v>905</v>
      </c>
      <c r="E22" s="33" t="s">
        <v>7</v>
      </c>
      <c r="F22" s="33" t="s">
        <v>7</v>
      </c>
      <c r="G22" s="32" t="s">
        <v>7</v>
      </c>
      <c r="H22" s="51">
        <f>H44+H51</f>
        <v>9350</v>
      </c>
      <c r="I22" s="51">
        <f t="shared" ref="I22:M22" si="6">I44+I51</f>
        <v>9350</v>
      </c>
      <c r="J22" s="51">
        <f t="shared" si="6"/>
        <v>9350</v>
      </c>
      <c r="K22" s="51">
        <f t="shared" si="6"/>
        <v>250</v>
      </c>
      <c r="L22" s="51">
        <f t="shared" si="6"/>
        <v>250</v>
      </c>
      <c r="M22" s="51">
        <f t="shared" si="6"/>
        <v>250</v>
      </c>
      <c r="N22" s="89"/>
    </row>
    <row r="23" spans="1:15" ht="31.5">
      <c r="A23" s="88"/>
      <c r="B23" s="88"/>
      <c r="C23" s="28" t="s">
        <v>39</v>
      </c>
      <c r="D23" s="39">
        <v>910</v>
      </c>
      <c r="E23" s="33" t="s">
        <v>7</v>
      </c>
      <c r="F23" s="33" t="s">
        <v>7</v>
      </c>
      <c r="G23" s="32" t="s">
        <v>7</v>
      </c>
      <c r="H23" s="51">
        <f>H45+H52</f>
        <v>21755</v>
      </c>
      <c r="I23" s="51">
        <f t="shared" ref="I23:M23" si="7">I45+I52</f>
        <v>21755</v>
      </c>
      <c r="J23" s="51">
        <f t="shared" si="7"/>
        <v>21755</v>
      </c>
      <c r="K23" s="51">
        <f t="shared" si="7"/>
        <v>555</v>
      </c>
      <c r="L23" s="51">
        <f t="shared" si="7"/>
        <v>555</v>
      </c>
      <c r="M23" s="51">
        <f t="shared" si="7"/>
        <v>555</v>
      </c>
      <c r="N23" s="89"/>
    </row>
    <row r="24" spans="1:15" ht="47.25">
      <c r="A24" s="88"/>
      <c r="B24" s="88"/>
      <c r="C24" s="28" t="s">
        <v>32</v>
      </c>
      <c r="D24" s="32">
        <v>917</v>
      </c>
      <c r="E24" s="33" t="s">
        <v>7</v>
      </c>
      <c r="F24" s="33" t="s">
        <v>7</v>
      </c>
      <c r="G24" s="32" t="s">
        <v>7</v>
      </c>
      <c r="H24" s="51">
        <f>H47+H54</f>
        <v>29550</v>
      </c>
      <c r="I24" s="51">
        <f t="shared" ref="I24:M24" si="8">I47+I54</f>
        <v>29550</v>
      </c>
      <c r="J24" s="51">
        <f t="shared" si="8"/>
        <v>29550</v>
      </c>
      <c r="K24" s="51">
        <f t="shared" si="8"/>
        <v>750</v>
      </c>
      <c r="L24" s="51">
        <f t="shared" si="8"/>
        <v>750</v>
      </c>
      <c r="M24" s="51">
        <f t="shared" si="8"/>
        <v>750</v>
      </c>
      <c r="N24" s="89"/>
    </row>
    <row r="25" spans="1:15" ht="31.5">
      <c r="A25" s="88"/>
      <c r="B25" s="88"/>
      <c r="C25" s="28" t="s">
        <v>33</v>
      </c>
      <c r="D25" s="32">
        <v>920</v>
      </c>
      <c r="E25" s="33" t="s">
        <v>7</v>
      </c>
      <c r="F25" s="33" t="s">
        <v>7</v>
      </c>
      <c r="G25" s="32" t="s">
        <v>7</v>
      </c>
      <c r="H25" s="51">
        <f>H48+H55</f>
        <v>4935</v>
      </c>
      <c r="I25" s="51">
        <f t="shared" ref="I25:M25" si="9">I48+I55</f>
        <v>4935</v>
      </c>
      <c r="J25" s="51">
        <f t="shared" si="9"/>
        <v>4935</v>
      </c>
      <c r="K25" s="51">
        <f t="shared" si="9"/>
        <v>135</v>
      </c>
      <c r="L25" s="51">
        <f t="shared" si="9"/>
        <v>135</v>
      </c>
      <c r="M25" s="51">
        <f t="shared" si="9"/>
        <v>135</v>
      </c>
      <c r="N25" s="89"/>
    </row>
    <row r="26" spans="1:15" ht="48.75" customHeight="1">
      <c r="A26" s="40" t="s">
        <v>8</v>
      </c>
      <c r="B26" s="40" t="s">
        <v>9</v>
      </c>
      <c r="C26" s="40"/>
      <c r="D26" s="41"/>
      <c r="E26" s="42"/>
      <c r="F26" s="42" t="s">
        <v>50</v>
      </c>
      <c r="G26" s="43" t="s">
        <v>10</v>
      </c>
      <c r="H26" s="52">
        <f>SUM(H27:H28)</f>
        <v>15263069</v>
      </c>
      <c r="I26" s="52">
        <f t="shared" ref="I26:M26" si="10">SUM(I27:I28)</f>
        <v>13113640</v>
      </c>
      <c r="J26" s="52">
        <f t="shared" si="10"/>
        <v>13113640</v>
      </c>
      <c r="K26" s="52">
        <f t="shared" si="10"/>
        <v>13113640</v>
      </c>
      <c r="L26" s="52">
        <f t="shared" si="10"/>
        <v>13113640</v>
      </c>
      <c r="M26" s="52">
        <f t="shared" si="10"/>
        <v>13113640</v>
      </c>
      <c r="N26" s="44" t="s">
        <v>53</v>
      </c>
    </row>
    <row r="27" spans="1:15" ht="33" customHeight="1">
      <c r="A27" s="28" t="s">
        <v>58</v>
      </c>
      <c r="B27" s="28" t="s">
        <v>12</v>
      </c>
      <c r="C27" s="28" t="s">
        <v>13</v>
      </c>
      <c r="D27" s="32">
        <v>911</v>
      </c>
      <c r="E27" s="33" t="s">
        <v>35</v>
      </c>
      <c r="F27" s="33">
        <v>4200103500</v>
      </c>
      <c r="G27" s="32">
        <v>120</v>
      </c>
      <c r="H27" s="53">
        <f>13647440+1986900-550000+12300</f>
        <v>15096640</v>
      </c>
      <c r="I27" s="53">
        <v>12813640</v>
      </c>
      <c r="J27" s="53">
        <v>12813640</v>
      </c>
      <c r="K27" s="53">
        <v>12813640</v>
      </c>
      <c r="L27" s="53">
        <v>12813640</v>
      </c>
      <c r="M27" s="53">
        <v>12813640</v>
      </c>
      <c r="N27" s="28" t="s">
        <v>52</v>
      </c>
    </row>
    <row r="28" spans="1:15" ht="54.75" customHeight="1">
      <c r="A28" s="28" t="s">
        <v>62</v>
      </c>
      <c r="B28" s="28" t="s">
        <v>11</v>
      </c>
      <c r="C28" s="28" t="s">
        <v>70</v>
      </c>
      <c r="D28" s="32">
        <v>902</v>
      </c>
      <c r="E28" s="33" t="s">
        <v>34</v>
      </c>
      <c r="F28" s="33">
        <v>4200191990</v>
      </c>
      <c r="G28" s="32">
        <v>870</v>
      </c>
      <c r="H28" s="53">
        <f>300000-133571</f>
        <v>166429</v>
      </c>
      <c r="I28" s="53">
        <v>300000</v>
      </c>
      <c r="J28" s="53">
        <v>300000</v>
      </c>
      <c r="K28" s="53">
        <v>300000</v>
      </c>
      <c r="L28" s="53">
        <v>300000</v>
      </c>
      <c r="M28" s="53">
        <v>300000</v>
      </c>
      <c r="N28" s="28" t="s">
        <v>54</v>
      </c>
    </row>
    <row r="29" spans="1:15" ht="88.5" customHeight="1">
      <c r="A29" s="40" t="s">
        <v>14</v>
      </c>
      <c r="B29" s="40" t="s">
        <v>15</v>
      </c>
      <c r="C29" s="40"/>
      <c r="D29" s="41"/>
      <c r="E29" s="42"/>
      <c r="F29" s="42">
        <v>4200200000</v>
      </c>
      <c r="G29" s="32"/>
      <c r="H29" s="52">
        <f>SUM(H30:H31)</f>
        <v>122906000</v>
      </c>
      <c r="I29" s="52">
        <f t="shared" ref="I29:M29" si="11">SUM(I30:I31)</f>
        <v>109566000</v>
      </c>
      <c r="J29" s="52">
        <f t="shared" si="11"/>
        <v>109566000</v>
      </c>
      <c r="K29" s="52">
        <f t="shared" si="11"/>
        <v>109566000</v>
      </c>
      <c r="L29" s="52">
        <f t="shared" si="11"/>
        <v>109566000</v>
      </c>
      <c r="M29" s="52">
        <f t="shared" si="11"/>
        <v>109566000</v>
      </c>
      <c r="N29" s="28"/>
    </row>
    <row r="30" spans="1:15" ht="63">
      <c r="A30" s="28" t="s">
        <v>61</v>
      </c>
      <c r="B30" s="28" t="s">
        <v>16</v>
      </c>
      <c r="C30" s="28" t="s">
        <v>74</v>
      </c>
      <c r="D30" s="32">
        <v>911</v>
      </c>
      <c r="E30" s="33">
        <v>1401</v>
      </c>
      <c r="F30" s="33">
        <v>4200280010</v>
      </c>
      <c r="G30" s="32">
        <v>510</v>
      </c>
      <c r="H30" s="53">
        <v>109566000</v>
      </c>
      <c r="I30" s="53">
        <v>109566000</v>
      </c>
      <c r="J30" s="53">
        <v>109566000</v>
      </c>
      <c r="K30" s="53">
        <v>109566000</v>
      </c>
      <c r="L30" s="53">
        <v>109566000</v>
      </c>
      <c r="M30" s="53">
        <v>109566000</v>
      </c>
      <c r="N30" s="28" t="s">
        <v>55</v>
      </c>
    </row>
    <row r="31" spans="1:15" ht="78.75">
      <c r="A31" s="28" t="s">
        <v>60</v>
      </c>
      <c r="B31" s="28" t="s">
        <v>17</v>
      </c>
      <c r="C31" s="28" t="s">
        <v>13</v>
      </c>
      <c r="D31" s="32">
        <v>911</v>
      </c>
      <c r="E31" s="33">
        <v>1403</v>
      </c>
      <c r="F31" s="33">
        <v>4200280020</v>
      </c>
      <c r="G31" s="32">
        <v>540</v>
      </c>
      <c r="H31" s="53">
        <f>3500000+8240000+1600000</f>
        <v>13340000</v>
      </c>
      <c r="I31" s="53">
        <v>0</v>
      </c>
      <c r="J31" s="53">
        <v>0</v>
      </c>
      <c r="K31" s="55"/>
      <c r="L31" s="53"/>
      <c r="M31" s="55"/>
      <c r="N31" s="28" t="s">
        <v>56</v>
      </c>
    </row>
    <row r="32" spans="1:15" ht="48" customHeight="1">
      <c r="A32" s="40" t="s">
        <v>18</v>
      </c>
      <c r="B32" s="40" t="s">
        <v>19</v>
      </c>
      <c r="C32" s="40"/>
      <c r="D32" s="41"/>
      <c r="E32" s="42"/>
      <c r="F32" s="42">
        <v>4200300000</v>
      </c>
      <c r="G32" s="32"/>
      <c r="H32" s="52">
        <f t="shared" ref="H32:M32" si="12">SUM(H33:H33)</f>
        <v>11864562</v>
      </c>
      <c r="I32" s="52">
        <f t="shared" si="12"/>
        <v>8566100</v>
      </c>
      <c r="J32" s="52">
        <f t="shared" si="12"/>
        <v>8566100</v>
      </c>
      <c r="K32" s="52">
        <f t="shared" si="12"/>
        <v>8566100</v>
      </c>
      <c r="L32" s="52">
        <f t="shared" si="12"/>
        <v>8566100</v>
      </c>
      <c r="M32" s="54">
        <f t="shared" si="12"/>
        <v>8566100</v>
      </c>
      <c r="N32" s="32"/>
    </row>
    <row r="33" spans="1:14" ht="78.75">
      <c r="A33" s="28" t="s">
        <v>59</v>
      </c>
      <c r="B33" s="28" t="s">
        <v>20</v>
      </c>
      <c r="C33" s="28" t="s">
        <v>70</v>
      </c>
      <c r="D33" s="32">
        <v>902</v>
      </c>
      <c r="E33" s="33" t="s">
        <v>36</v>
      </c>
      <c r="F33" s="33">
        <v>4200301280</v>
      </c>
      <c r="G33" s="32">
        <v>110</v>
      </c>
      <c r="H33" s="53">
        <f>9389900+2347462+127200</f>
        <v>11864562</v>
      </c>
      <c r="I33" s="53">
        <v>8566100</v>
      </c>
      <c r="J33" s="53">
        <v>8566100</v>
      </c>
      <c r="K33" s="53">
        <v>8566100</v>
      </c>
      <c r="L33" s="53">
        <v>8566100</v>
      </c>
      <c r="M33" s="53">
        <v>8566100</v>
      </c>
      <c r="N33" s="28" t="s">
        <v>38</v>
      </c>
    </row>
    <row r="34" spans="1:14" ht="41.25" customHeight="1">
      <c r="A34" s="40" t="s">
        <v>21</v>
      </c>
      <c r="B34" s="40" t="s">
        <v>22</v>
      </c>
      <c r="C34" s="28"/>
      <c r="D34" s="41"/>
      <c r="E34" s="42"/>
      <c r="F34" s="42">
        <v>4200400000</v>
      </c>
      <c r="G34" s="41"/>
      <c r="H34" s="52">
        <f>SUM(H35:H38)</f>
        <v>1353000</v>
      </c>
      <c r="I34" s="52">
        <f t="shared" ref="I34:M34" si="13">SUM(I35:I38)</f>
        <v>1261000</v>
      </c>
      <c r="J34" s="52">
        <f t="shared" si="13"/>
        <v>1261000</v>
      </c>
      <c r="K34" s="52">
        <f t="shared" si="13"/>
        <v>1246000</v>
      </c>
      <c r="L34" s="52">
        <f t="shared" si="13"/>
        <v>1246000</v>
      </c>
      <c r="M34" s="52">
        <f t="shared" si="13"/>
        <v>1246000</v>
      </c>
      <c r="N34" s="44"/>
    </row>
    <row r="35" spans="1:14" ht="102" customHeight="1">
      <c r="A35" s="28" t="s">
        <v>63</v>
      </c>
      <c r="B35" s="28" t="s">
        <v>23</v>
      </c>
      <c r="C35" s="28" t="s">
        <v>75</v>
      </c>
      <c r="D35" s="32">
        <v>902</v>
      </c>
      <c r="E35" s="33" t="s">
        <v>44</v>
      </c>
      <c r="F35" s="33">
        <v>4200470110</v>
      </c>
      <c r="G35" s="32">
        <v>121</v>
      </c>
      <c r="H35" s="53">
        <f>623000+46000</f>
        <v>669000</v>
      </c>
      <c r="I35" s="53">
        <v>623000</v>
      </c>
      <c r="J35" s="53">
        <v>623000</v>
      </c>
      <c r="K35" s="53">
        <v>623000</v>
      </c>
      <c r="L35" s="53">
        <v>623000</v>
      </c>
      <c r="M35" s="53">
        <v>623000</v>
      </c>
      <c r="N35" s="59" t="s">
        <v>91</v>
      </c>
    </row>
    <row r="36" spans="1:14" ht="94.5">
      <c r="A36" s="28" t="s">
        <v>64</v>
      </c>
      <c r="B36" s="28" t="s">
        <v>24</v>
      </c>
      <c r="C36" s="28" t="s">
        <v>75</v>
      </c>
      <c r="D36" s="32">
        <v>902</v>
      </c>
      <c r="E36" s="33" t="s">
        <v>44</v>
      </c>
      <c r="F36" s="33">
        <v>4200470130</v>
      </c>
      <c r="G36" s="32">
        <v>121</v>
      </c>
      <c r="H36" s="53">
        <f>623000+46000</f>
        <v>669000</v>
      </c>
      <c r="I36" s="53">
        <v>623000</v>
      </c>
      <c r="J36" s="53">
        <v>623000</v>
      </c>
      <c r="K36" s="53">
        <v>623000</v>
      </c>
      <c r="L36" s="53">
        <v>623000</v>
      </c>
      <c r="M36" s="53">
        <v>623000</v>
      </c>
      <c r="N36" s="59" t="s">
        <v>92</v>
      </c>
    </row>
    <row r="37" spans="1:14" ht="52.5" customHeight="1">
      <c r="A37" s="84" t="s">
        <v>65</v>
      </c>
      <c r="B37" s="84" t="s">
        <v>25</v>
      </c>
      <c r="C37" s="44" t="s">
        <v>76</v>
      </c>
      <c r="D37" s="45">
        <v>902</v>
      </c>
      <c r="E37" s="46" t="s">
        <v>44</v>
      </c>
      <c r="F37" s="46">
        <v>4200470230</v>
      </c>
      <c r="G37" s="32">
        <v>244</v>
      </c>
      <c r="H37" s="53">
        <v>2000</v>
      </c>
      <c r="I37" s="53">
        <v>2000</v>
      </c>
      <c r="J37" s="53">
        <v>2000</v>
      </c>
      <c r="K37" s="53"/>
      <c r="L37" s="53"/>
      <c r="M37" s="55"/>
      <c r="N37" s="90" t="s">
        <v>93</v>
      </c>
    </row>
    <row r="38" spans="1:14" ht="64.5" customHeight="1">
      <c r="A38" s="86"/>
      <c r="B38" s="86"/>
      <c r="C38" s="47" t="s">
        <v>71</v>
      </c>
      <c r="D38" s="32">
        <v>911</v>
      </c>
      <c r="E38" s="46" t="s">
        <v>44</v>
      </c>
      <c r="F38" s="46">
        <v>4200570230</v>
      </c>
      <c r="G38" s="32">
        <v>530</v>
      </c>
      <c r="H38" s="53">
        <v>13000</v>
      </c>
      <c r="I38" s="53">
        <v>13000</v>
      </c>
      <c r="J38" s="53">
        <v>13000</v>
      </c>
      <c r="K38" s="53"/>
      <c r="L38" s="53"/>
      <c r="M38" s="55"/>
      <c r="N38" s="90"/>
    </row>
    <row r="39" spans="1:14" ht="41.25" customHeight="1">
      <c r="A39" s="40" t="s">
        <v>26</v>
      </c>
      <c r="B39" s="40" t="s">
        <v>27</v>
      </c>
      <c r="C39" s="40"/>
      <c r="D39" s="41"/>
      <c r="E39" s="42"/>
      <c r="F39" s="42">
        <v>4200500000</v>
      </c>
      <c r="G39" s="32"/>
      <c r="H39" s="52">
        <f>H40</f>
        <v>20000</v>
      </c>
      <c r="I39" s="52">
        <f>I40</f>
        <v>20000</v>
      </c>
      <c r="J39" s="52">
        <f>J40</f>
        <v>20000</v>
      </c>
      <c r="K39" s="56">
        <f>K40</f>
        <v>20000</v>
      </c>
      <c r="L39" s="56">
        <f t="shared" ref="L39:M39" si="14">L40</f>
        <v>20000</v>
      </c>
      <c r="M39" s="57">
        <f t="shared" si="14"/>
        <v>20000</v>
      </c>
      <c r="N39" s="28"/>
    </row>
    <row r="40" spans="1:14" ht="53.25" customHeight="1">
      <c r="A40" s="28" t="s">
        <v>66</v>
      </c>
      <c r="B40" s="28" t="s">
        <v>28</v>
      </c>
      <c r="C40" s="28" t="s">
        <v>13</v>
      </c>
      <c r="D40" s="32">
        <v>911</v>
      </c>
      <c r="E40" s="33">
        <v>1301</v>
      </c>
      <c r="F40" s="33">
        <v>4200506500</v>
      </c>
      <c r="G40" s="32">
        <v>730</v>
      </c>
      <c r="H40" s="53">
        <v>20000</v>
      </c>
      <c r="I40" s="53">
        <v>20000</v>
      </c>
      <c r="J40" s="53">
        <v>20000</v>
      </c>
      <c r="K40" s="53">
        <v>20000</v>
      </c>
      <c r="L40" s="53">
        <v>20000</v>
      </c>
      <c r="M40" s="53">
        <v>20000</v>
      </c>
      <c r="N40" s="28" t="s">
        <v>28</v>
      </c>
    </row>
    <row r="41" spans="1:14" s="6" customFormat="1" ht="52.5" customHeight="1">
      <c r="A41" s="40" t="s">
        <v>29</v>
      </c>
      <c r="B41" s="48" t="s">
        <v>30</v>
      </c>
      <c r="C41" s="40"/>
      <c r="D41" s="41"/>
      <c r="E41" s="42"/>
      <c r="F41" s="42">
        <v>4200700000</v>
      </c>
      <c r="G41" s="41" t="s">
        <v>10</v>
      </c>
      <c r="H41" s="52">
        <f>SUM(H42:H55)</f>
        <v>205600</v>
      </c>
      <c r="I41" s="52">
        <f t="shared" ref="I41:M41" si="15">SUM(I42:I55)</f>
        <v>211000</v>
      </c>
      <c r="J41" s="52">
        <f t="shared" si="15"/>
        <v>211000</v>
      </c>
      <c r="K41" s="52">
        <f t="shared" si="15"/>
        <v>5000</v>
      </c>
      <c r="L41" s="52">
        <f t="shared" si="15"/>
        <v>5000</v>
      </c>
      <c r="M41" s="52">
        <f t="shared" si="15"/>
        <v>5000</v>
      </c>
      <c r="N41" s="47"/>
    </row>
    <row r="42" spans="1:14" s="7" customFormat="1" ht="47.25">
      <c r="A42" s="81" t="s">
        <v>67</v>
      </c>
      <c r="B42" s="84" t="s">
        <v>48</v>
      </c>
      <c r="C42" s="28" t="s">
        <v>77</v>
      </c>
      <c r="D42" s="39">
        <v>902</v>
      </c>
      <c r="E42" s="33" t="s">
        <v>37</v>
      </c>
      <c r="F42" s="33" t="s">
        <v>49</v>
      </c>
      <c r="G42" s="32">
        <v>240</v>
      </c>
      <c r="H42" s="53">
        <v>72200</v>
      </c>
      <c r="I42" s="53">
        <v>77600</v>
      </c>
      <c r="J42" s="53">
        <v>77600</v>
      </c>
      <c r="K42" s="53"/>
      <c r="L42" s="53"/>
      <c r="M42" s="55"/>
      <c r="N42" s="80" t="s">
        <v>85</v>
      </c>
    </row>
    <row r="43" spans="1:14" s="7" customFormat="1" ht="49.5" customHeight="1">
      <c r="A43" s="82"/>
      <c r="B43" s="85"/>
      <c r="C43" s="28" t="s">
        <v>78</v>
      </c>
      <c r="D43" s="39">
        <v>911</v>
      </c>
      <c r="E43" s="33" t="s">
        <v>37</v>
      </c>
      <c r="F43" s="33" t="s">
        <v>49</v>
      </c>
      <c r="G43" s="49">
        <v>240</v>
      </c>
      <c r="H43" s="53">
        <v>48500</v>
      </c>
      <c r="I43" s="53">
        <v>48500</v>
      </c>
      <c r="J43" s="53">
        <v>48500</v>
      </c>
      <c r="K43" s="53"/>
      <c r="L43" s="53"/>
      <c r="M43" s="55"/>
      <c r="N43" s="80"/>
    </row>
    <row r="44" spans="1:14" s="7" customFormat="1" ht="47.25">
      <c r="A44" s="82"/>
      <c r="B44" s="85"/>
      <c r="C44" s="28" t="s">
        <v>79</v>
      </c>
      <c r="D44" s="39">
        <v>904</v>
      </c>
      <c r="E44" s="33" t="s">
        <v>37</v>
      </c>
      <c r="F44" s="33" t="s">
        <v>49</v>
      </c>
      <c r="G44" s="32">
        <v>240</v>
      </c>
      <c r="H44" s="53">
        <v>9100</v>
      </c>
      <c r="I44" s="53">
        <v>9100</v>
      </c>
      <c r="J44" s="53">
        <v>9100</v>
      </c>
      <c r="K44" s="53"/>
      <c r="L44" s="53"/>
      <c r="M44" s="55"/>
      <c r="N44" s="80"/>
    </row>
    <row r="45" spans="1:14" s="7" customFormat="1" ht="68.25" customHeight="1">
      <c r="A45" s="82"/>
      <c r="B45" s="85"/>
      <c r="C45" s="28" t="s">
        <v>80</v>
      </c>
      <c r="D45" s="39">
        <v>905</v>
      </c>
      <c r="E45" s="33" t="s">
        <v>37</v>
      </c>
      <c r="F45" s="33" t="s">
        <v>49</v>
      </c>
      <c r="G45" s="32">
        <v>240</v>
      </c>
      <c r="H45" s="53">
        <v>21200</v>
      </c>
      <c r="I45" s="53">
        <v>21200</v>
      </c>
      <c r="J45" s="53">
        <v>21200</v>
      </c>
      <c r="K45" s="53"/>
      <c r="L45" s="53"/>
      <c r="M45" s="55"/>
      <c r="N45" s="80"/>
    </row>
    <row r="46" spans="1:14" s="7" customFormat="1" ht="63">
      <c r="A46" s="82"/>
      <c r="B46" s="85"/>
      <c r="C46" s="28" t="s">
        <v>81</v>
      </c>
      <c r="D46" s="39">
        <v>910</v>
      </c>
      <c r="E46" s="33" t="s">
        <v>37</v>
      </c>
      <c r="F46" s="33" t="s">
        <v>49</v>
      </c>
      <c r="G46" s="32">
        <v>240</v>
      </c>
      <c r="H46" s="53">
        <v>16000</v>
      </c>
      <c r="I46" s="53">
        <v>16000</v>
      </c>
      <c r="J46" s="53">
        <v>16000</v>
      </c>
      <c r="K46" s="53"/>
      <c r="L46" s="53"/>
      <c r="M46" s="55"/>
      <c r="N46" s="80"/>
    </row>
    <row r="47" spans="1:14" s="7" customFormat="1" ht="78.75">
      <c r="A47" s="82"/>
      <c r="B47" s="85"/>
      <c r="C47" s="28" t="s">
        <v>82</v>
      </c>
      <c r="D47" s="39">
        <v>917</v>
      </c>
      <c r="E47" s="33" t="s">
        <v>37</v>
      </c>
      <c r="F47" s="33" t="s">
        <v>49</v>
      </c>
      <c r="G47" s="32">
        <v>240</v>
      </c>
      <c r="H47" s="53">
        <v>28800</v>
      </c>
      <c r="I47" s="53">
        <v>28800</v>
      </c>
      <c r="J47" s="53">
        <v>28800</v>
      </c>
      <c r="K47" s="53"/>
      <c r="L47" s="53"/>
      <c r="M47" s="55"/>
      <c r="N47" s="80"/>
    </row>
    <row r="48" spans="1:14" s="7" customFormat="1" ht="63">
      <c r="A48" s="83"/>
      <c r="B48" s="86"/>
      <c r="C48" s="28" t="s">
        <v>83</v>
      </c>
      <c r="D48" s="39">
        <v>920</v>
      </c>
      <c r="E48" s="33" t="s">
        <v>37</v>
      </c>
      <c r="F48" s="33" t="s">
        <v>49</v>
      </c>
      <c r="G48" s="32">
        <v>240</v>
      </c>
      <c r="H48" s="53">
        <v>4800</v>
      </c>
      <c r="I48" s="53">
        <v>4800</v>
      </c>
      <c r="J48" s="53">
        <v>4800</v>
      </c>
      <c r="K48" s="53"/>
      <c r="L48" s="53"/>
      <c r="M48" s="55"/>
      <c r="N48" s="80"/>
    </row>
    <row r="49" spans="1:14" s="7" customFormat="1" ht="15.75">
      <c r="A49" s="81" t="s">
        <v>84</v>
      </c>
      <c r="B49" s="84" t="s">
        <v>46</v>
      </c>
      <c r="C49" s="28" t="s">
        <v>70</v>
      </c>
      <c r="D49" s="39">
        <v>902</v>
      </c>
      <c r="E49" s="33" t="s">
        <v>37</v>
      </c>
      <c r="F49" s="33" t="s">
        <v>47</v>
      </c>
      <c r="G49" s="32">
        <v>240</v>
      </c>
      <c r="H49" s="55">
        <v>1635</v>
      </c>
      <c r="I49" s="55">
        <v>1635</v>
      </c>
      <c r="J49" s="55">
        <v>1635</v>
      </c>
      <c r="K49" s="55">
        <v>1635</v>
      </c>
      <c r="L49" s="55">
        <v>1635</v>
      </c>
      <c r="M49" s="55">
        <v>1635</v>
      </c>
      <c r="N49" s="80"/>
    </row>
    <row r="50" spans="1:14" s="7" customFormat="1" ht="20.25" customHeight="1">
      <c r="A50" s="82"/>
      <c r="B50" s="85"/>
      <c r="C50" s="28" t="s">
        <v>31</v>
      </c>
      <c r="D50" s="39">
        <v>911</v>
      </c>
      <c r="E50" s="33" t="s">
        <v>37</v>
      </c>
      <c r="F50" s="33" t="s">
        <v>47</v>
      </c>
      <c r="G50" s="49">
        <v>240</v>
      </c>
      <c r="H50" s="55">
        <v>1250</v>
      </c>
      <c r="I50" s="55">
        <v>1250</v>
      </c>
      <c r="J50" s="55">
        <v>1250</v>
      </c>
      <c r="K50" s="55">
        <v>1250</v>
      </c>
      <c r="L50" s="55">
        <v>1250</v>
      </c>
      <c r="M50" s="55">
        <v>1250</v>
      </c>
      <c r="N50" s="80"/>
    </row>
    <row r="51" spans="1:14" s="7" customFormat="1" ht="15.75">
      <c r="A51" s="82"/>
      <c r="B51" s="85"/>
      <c r="C51" s="28" t="s">
        <v>69</v>
      </c>
      <c r="D51" s="39">
        <v>904</v>
      </c>
      <c r="E51" s="33" t="s">
        <v>37</v>
      </c>
      <c r="F51" s="33" t="s">
        <v>47</v>
      </c>
      <c r="G51" s="32">
        <v>240</v>
      </c>
      <c r="H51" s="55">
        <v>250</v>
      </c>
      <c r="I51" s="55">
        <v>250</v>
      </c>
      <c r="J51" s="55">
        <v>250</v>
      </c>
      <c r="K51" s="55">
        <v>250</v>
      </c>
      <c r="L51" s="55">
        <v>250</v>
      </c>
      <c r="M51" s="55">
        <v>250</v>
      </c>
      <c r="N51" s="80"/>
    </row>
    <row r="52" spans="1:14" s="7" customFormat="1" ht="31.5">
      <c r="A52" s="82"/>
      <c r="B52" s="85"/>
      <c r="C52" s="28" t="s">
        <v>39</v>
      </c>
      <c r="D52" s="39">
        <v>905</v>
      </c>
      <c r="E52" s="33" t="s">
        <v>37</v>
      </c>
      <c r="F52" s="33" t="s">
        <v>47</v>
      </c>
      <c r="G52" s="32">
        <v>240</v>
      </c>
      <c r="H52" s="55">
        <v>555</v>
      </c>
      <c r="I52" s="55">
        <v>555</v>
      </c>
      <c r="J52" s="55">
        <v>555</v>
      </c>
      <c r="K52" s="55">
        <v>555</v>
      </c>
      <c r="L52" s="55">
        <v>555</v>
      </c>
      <c r="M52" s="55">
        <v>555</v>
      </c>
      <c r="N52" s="80"/>
    </row>
    <row r="53" spans="1:14" s="7" customFormat="1" ht="31.5">
      <c r="A53" s="82"/>
      <c r="B53" s="85"/>
      <c r="C53" s="28" t="s">
        <v>13</v>
      </c>
      <c r="D53" s="39">
        <v>910</v>
      </c>
      <c r="E53" s="33" t="s">
        <v>37</v>
      </c>
      <c r="F53" s="33" t="s">
        <v>47</v>
      </c>
      <c r="G53" s="32">
        <v>240</v>
      </c>
      <c r="H53" s="55">
        <v>425</v>
      </c>
      <c r="I53" s="55">
        <v>425</v>
      </c>
      <c r="J53" s="55">
        <v>425</v>
      </c>
      <c r="K53" s="55">
        <v>425</v>
      </c>
      <c r="L53" s="55">
        <v>425</v>
      </c>
      <c r="M53" s="55">
        <v>425</v>
      </c>
      <c r="N53" s="80"/>
    </row>
    <row r="54" spans="1:14" s="7" customFormat="1" ht="47.25">
      <c r="A54" s="82"/>
      <c r="B54" s="85"/>
      <c r="C54" s="28" t="s">
        <v>32</v>
      </c>
      <c r="D54" s="39">
        <v>917</v>
      </c>
      <c r="E54" s="33" t="s">
        <v>37</v>
      </c>
      <c r="F54" s="33" t="s">
        <v>47</v>
      </c>
      <c r="G54" s="32">
        <v>240</v>
      </c>
      <c r="H54" s="55">
        <v>750</v>
      </c>
      <c r="I54" s="55">
        <v>750</v>
      </c>
      <c r="J54" s="55">
        <v>750</v>
      </c>
      <c r="K54" s="55">
        <v>750</v>
      </c>
      <c r="L54" s="55">
        <v>750</v>
      </c>
      <c r="M54" s="55">
        <v>750</v>
      </c>
      <c r="N54" s="80"/>
    </row>
    <row r="55" spans="1:14" s="7" customFormat="1" ht="31.5">
      <c r="A55" s="83"/>
      <c r="B55" s="86"/>
      <c r="C55" s="28" t="s">
        <v>33</v>
      </c>
      <c r="D55" s="39">
        <v>920</v>
      </c>
      <c r="E55" s="33" t="s">
        <v>37</v>
      </c>
      <c r="F55" s="33" t="s">
        <v>47</v>
      </c>
      <c r="G55" s="32">
        <v>240</v>
      </c>
      <c r="H55" s="55">
        <v>135</v>
      </c>
      <c r="I55" s="55">
        <v>135</v>
      </c>
      <c r="J55" s="55">
        <v>135</v>
      </c>
      <c r="K55" s="55">
        <v>135</v>
      </c>
      <c r="L55" s="55">
        <v>135</v>
      </c>
      <c r="M55" s="55">
        <v>135</v>
      </c>
      <c r="N55" s="80"/>
    </row>
    <row r="56" spans="1:14" s="7" customFormat="1" ht="45.75" customHeight="1">
      <c r="A56" s="8"/>
      <c r="B56" s="9"/>
      <c r="C56" s="10"/>
      <c r="D56" s="13"/>
      <c r="E56" s="11"/>
      <c r="F56" s="11"/>
      <c r="G56" s="12"/>
      <c r="H56" s="16"/>
      <c r="I56" s="16"/>
      <c r="J56" s="16"/>
      <c r="K56" s="16"/>
      <c r="L56" s="16"/>
      <c r="M56" s="24"/>
      <c r="N56" s="70" t="s">
        <v>98</v>
      </c>
    </row>
    <row r="57" spans="1:14" ht="34.5" customHeight="1">
      <c r="A57" s="74" t="s">
        <v>40</v>
      </c>
      <c r="B57" s="74"/>
      <c r="C57" s="74"/>
      <c r="D57" s="74"/>
      <c r="E57" s="74"/>
      <c r="F57" s="74"/>
      <c r="G57" s="74"/>
      <c r="H57" s="74"/>
      <c r="I57" s="74"/>
      <c r="J57" s="17"/>
      <c r="K57" s="18"/>
      <c r="L57" s="19" t="s">
        <v>41</v>
      </c>
      <c r="M57" s="25"/>
    </row>
    <row r="58" spans="1:14" ht="18.75">
      <c r="A58" s="92"/>
      <c r="B58" s="92"/>
      <c r="C58" s="92"/>
      <c r="D58" s="29"/>
      <c r="E58" s="30"/>
      <c r="F58" s="30"/>
      <c r="G58" s="7"/>
      <c r="H58" s="31"/>
      <c r="I58" s="20"/>
      <c r="J58" s="20"/>
      <c r="K58" s="20"/>
      <c r="L58" s="20"/>
      <c r="M58" s="26"/>
    </row>
    <row r="59" spans="1:14" ht="18.75">
      <c r="A59" s="92"/>
      <c r="B59" s="92"/>
      <c r="C59" s="92"/>
      <c r="D59" s="29"/>
      <c r="E59" s="30"/>
      <c r="F59" s="30"/>
      <c r="G59" s="7"/>
      <c r="H59" s="31"/>
      <c r="I59" s="20"/>
      <c r="J59" s="20"/>
      <c r="K59" s="20"/>
      <c r="L59" s="20"/>
      <c r="M59" s="26"/>
    </row>
  </sheetData>
  <mergeCells count="24">
    <mergeCell ref="D13:G13"/>
    <mergeCell ref="A58:C58"/>
    <mergeCell ref="A13:A14"/>
    <mergeCell ref="B13:B14"/>
    <mergeCell ref="A59:C59"/>
    <mergeCell ref="A42:A48"/>
    <mergeCell ref="B42:B48"/>
    <mergeCell ref="C13:C14"/>
    <mergeCell ref="H13:M13"/>
    <mergeCell ref="A57:I57"/>
    <mergeCell ref="L6:N6"/>
    <mergeCell ref="L8:N8"/>
    <mergeCell ref="A10:N10"/>
    <mergeCell ref="A11:N11"/>
    <mergeCell ref="N42:N55"/>
    <mergeCell ref="A49:A55"/>
    <mergeCell ref="B49:B55"/>
    <mergeCell ref="N13:N14"/>
    <mergeCell ref="A16:A25"/>
    <mergeCell ref="B16:B25"/>
    <mergeCell ref="N16:N25"/>
    <mergeCell ref="A37:A38"/>
    <mergeCell ref="B37:B38"/>
    <mergeCell ref="N37:N38"/>
  </mergeCells>
  <hyperlinks>
    <hyperlink ref="D13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2022-05-24T08:59:48Z</cp:lastPrinted>
  <dcterms:created xsi:type="dcterms:W3CDTF">2015-11-03T01:57:31Z</dcterms:created>
  <dcterms:modified xsi:type="dcterms:W3CDTF">2022-12-07T03:36:33Z</dcterms:modified>
</cp:coreProperties>
</file>